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322"/>
  <workbookPr showInkAnnotation="0" autoCompressPictures="0"/>
  <bookViews>
    <workbookView xWindow="0" yWindow="0" windowWidth="25600" windowHeight="135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20" i="1" l="1"/>
  <c r="D19" i="1"/>
  <c r="H13" i="1"/>
  <c r="H14" i="1"/>
  <c r="H15" i="1"/>
  <c r="D21" i="1"/>
  <c r="D22" i="1"/>
  <c r="E19" i="1"/>
  <c r="E20" i="1"/>
  <c r="E21" i="1"/>
  <c r="E22" i="1"/>
  <c r="F19" i="1"/>
  <c r="F20" i="1"/>
  <c r="F21" i="1"/>
  <c r="F22" i="1"/>
  <c r="D11" i="1"/>
  <c r="D12" i="1"/>
  <c r="D14" i="1"/>
  <c r="H26" i="1"/>
  <c r="D13" i="1"/>
  <c r="F23" i="1"/>
  <c r="E23" i="1"/>
  <c r="D23" i="1"/>
  <c r="C22" i="1"/>
  <c r="D26" i="1"/>
  <c r="D29" i="1"/>
  <c r="D30" i="1"/>
  <c r="D31" i="1"/>
</calcChain>
</file>

<file path=xl/comments1.xml><?xml version="1.0" encoding="utf-8"?>
<comments xmlns="http://schemas.openxmlformats.org/spreadsheetml/2006/main">
  <authors>
    <author>Vania Valeriana</author>
  </authors>
  <commentList>
    <comment ref="D23" authorId="0">
      <text>
        <r>
          <rPr>
            <b/>
            <sz val="9"/>
            <color indexed="81"/>
            <rFont val="Calibri"/>
            <family val="2"/>
          </rPr>
          <t xml:space="preserve">Year 1
</t>
        </r>
      </text>
    </comment>
    <comment ref="E23" authorId="0">
      <text>
        <r>
          <rPr>
            <b/>
            <sz val="9"/>
            <color indexed="81"/>
            <rFont val="Calibri"/>
            <family val="2"/>
          </rPr>
          <t>Year 2</t>
        </r>
      </text>
    </comment>
    <comment ref="F23" authorId="0">
      <text>
        <r>
          <rPr>
            <b/>
            <sz val="9"/>
            <color indexed="81"/>
            <rFont val="Calibri"/>
            <family val="2"/>
          </rPr>
          <t>Year 3</t>
        </r>
      </text>
    </comment>
    <comment ref="B29" authorId="0">
      <text>
        <r>
          <rPr>
            <b/>
            <sz val="9"/>
            <color indexed="81"/>
            <rFont val="Calibri"/>
            <family val="2"/>
          </rPr>
          <t>Extra revenue due to:  
1. Additional time to do their jobs
2. Better focus for the best customers
3. Higher success rate for new reps and lower turnover
4. New Lead
5. Better data gathered from field</t>
        </r>
      </text>
    </comment>
  </commentList>
</comments>
</file>

<file path=xl/sharedStrings.xml><?xml version="1.0" encoding="utf-8"?>
<sst xmlns="http://schemas.openxmlformats.org/spreadsheetml/2006/main" count="41" uniqueCount="39">
  <si>
    <t>Y1</t>
  </si>
  <si>
    <t>Y2</t>
  </si>
  <si>
    <t>Y3</t>
  </si>
  <si>
    <t>Y0</t>
  </si>
  <si>
    <t># of personnel in company</t>
  </si>
  <si>
    <t>Annual Return on Investment</t>
  </si>
  <si>
    <t>Revenue Stream</t>
  </si>
  <si>
    <t>Calculated</t>
  </si>
  <si>
    <t xml:space="preserve">Fill in data </t>
  </si>
  <si>
    <t>Days spent in the field monthly</t>
  </si>
  <si>
    <t>Fuel cost per gallon</t>
  </si>
  <si>
    <t>Average miles per gallon</t>
  </si>
  <si>
    <t>Average miles driven a day</t>
  </si>
  <si>
    <t>Monthly individual savings</t>
  </si>
  <si>
    <t>Total hard savings monthly</t>
  </si>
  <si>
    <t xml:space="preserve"> </t>
  </si>
  <si>
    <t>color code direction:</t>
  </si>
  <si>
    <t>Total annual savings</t>
  </si>
  <si>
    <t>Hard savings</t>
  </si>
  <si>
    <t xml:space="preserve">Lifetime additional revenue </t>
  </si>
  <si>
    <t>Total Benefit</t>
  </si>
  <si>
    <t>Extra Revenue after Badger</t>
  </si>
  <si>
    <t>Annual revenue before using Badger</t>
  </si>
  <si>
    <t>Annual revenue 1 year after using Badger</t>
  </si>
  <si>
    <t>Predicted revenue growth before Badger</t>
  </si>
  <si>
    <t xml:space="preserve">% Revenue growth </t>
  </si>
  <si>
    <t>Extra revenue earned</t>
  </si>
  <si>
    <t>% Growth from using Badger</t>
  </si>
  <si>
    <t>Badger Subscription Cost</t>
  </si>
  <si>
    <t>Reduction miles from using Badger</t>
  </si>
  <si>
    <t xml:space="preserve">Hard Savings </t>
  </si>
  <si>
    <t>Monthly Subscription cost per person</t>
  </si>
  <si>
    <t>Number of years analyzed</t>
  </si>
  <si>
    <t>Annual Cost per person</t>
  </si>
  <si>
    <t>Total period cost per person</t>
  </si>
  <si>
    <t>Subscription Cost Annually</t>
  </si>
  <si>
    <t>Total Subscription Cost</t>
  </si>
  <si>
    <t>ROI over three years period</t>
  </si>
  <si>
    <t>BADGER MAPS ROI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</si>
</sst>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Red]&quot;$&quot;#,##0"/>
    <numFmt numFmtId="165" formatCode="&quot;$&quot;#,##0.00;[Red]&quot;$&quot;#,##0.00"/>
  </numFmts>
  <fonts count="14"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2"/>
      <color theme="2" tint="-0.89999084444715716"/>
      <name val="Calibri"/>
      <scheme val="minor"/>
    </font>
    <font>
      <u/>
      <sz val="12"/>
      <color theme="10"/>
      <name val="Calibri"/>
      <family val="2"/>
      <scheme val="minor"/>
    </font>
    <font>
      <u/>
      <sz val="12"/>
      <color theme="11"/>
      <name val="Calibri"/>
      <family val="2"/>
      <scheme val="minor"/>
    </font>
    <font>
      <b/>
      <sz val="9"/>
      <color indexed="81"/>
      <name val="Calibri"/>
      <family val="2"/>
    </font>
    <font>
      <sz val="8"/>
      <name val="Calibri"/>
      <family val="2"/>
      <scheme val="minor"/>
    </font>
    <font>
      <b/>
      <sz val="14"/>
      <color rgb="FF800000"/>
      <name val="Calibri"/>
      <scheme val="minor"/>
    </font>
    <font>
      <b/>
      <sz val="16"/>
      <color rgb="FF800000"/>
      <name val="Calibri"/>
      <scheme val="minor"/>
    </font>
    <font>
      <b/>
      <sz val="12"/>
      <color rgb="FF800000"/>
      <name val="Calibri"/>
      <scheme val="minor"/>
    </font>
    <font>
      <sz val="12"/>
      <color rgb="FF800000"/>
      <name val="Calibri"/>
      <scheme val="minor"/>
    </font>
    <font>
      <b/>
      <sz val="14"/>
      <color theme="0"/>
      <name val="Calibri"/>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CFFCC"/>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4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1">
    <xf numFmtId="0" fontId="0" fillId="0" borderId="0" xfId="0"/>
    <xf numFmtId="0" fontId="0" fillId="5" borderId="2" xfId="0" applyFill="1" applyBorder="1" applyProtection="1">
      <protection locked="0"/>
    </xf>
    <xf numFmtId="0" fontId="11" fillId="5" borderId="0" xfId="0" applyFont="1" applyFill="1" applyBorder="1" applyAlignment="1" applyProtection="1">
      <alignment horizontal="center"/>
      <protection locked="0"/>
    </xf>
    <xf numFmtId="0" fontId="0" fillId="5" borderId="3" xfId="0" applyFill="1" applyBorder="1" applyProtection="1">
      <protection locked="0"/>
    </xf>
    <xf numFmtId="0" fontId="0" fillId="5" borderId="0" xfId="0" applyFill="1" applyBorder="1" applyProtection="1">
      <protection locked="0"/>
    </xf>
    <xf numFmtId="0" fontId="0" fillId="2" borderId="0" xfId="0" applyFill="1" applyBorder="1" applyProtection="1">
      <protection locked="0"/>
    </xf>
    <xf numFmtId="0" fontId="0" fillId="2" borderId="0" xfId="0" applyFill="1" applyProtection="1">
      <protection locked="0"/>
    </xf>
    <xf numFmtId="0" fontId="0" fillId="5" borderId="4" xfId="0" applyFill="1" applyBorder="1" applyProtection="1">
      <protection locked="0"/>
    </xf>
    <xf numFmtId="0" fontId="4" fillId="5" borderId="0" xfId="0" applyFont="1" applyFill="1" applyBorder="1" applyAlignment="1" applyProtection="1">
      <alignment horizontal="left"/>
      <protection locked="0"/>
    </xf>
    <xf numFmtId="164" fontId="13" fillId="3" borderId="1" xfId="0" applyNumberFormat="1" applyFont="1" applyFill="1" applyBorder="1" applyProtection="1">
      <protection locked="0"/>
    </xf>
    <xf numFmtId="164" fontId="9" fillId="8" borderId="1" xfId="0" applyNumberFormat="1" applyFont="1" applyFill="1" applyBorder="1" applyProtection="1">
      <protection locked="0"/>
    </xf>
    <xf numFmtId="164" fontId="9" fillId="6" borderId="1" xfId="0" applyNumberFormat="1" applyFont="1" applyFill="1" applyBorder="1" applyProtection="1">
      <protection locked="0"/>
    </xf>
    <xf numFmtId="0" fontId="2" fillId="3" borderId="5"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2" fillId="3" borderId="6" xfId="0" applyFont="1" applyFill="1" applyBorder="1" applyAlignment="1" applyProtection="1">
      <alignment horizontal="left"/>
      <protection locked="0"/>
    </xf>
    <xf numFmtId="164" fontId="0" fillId="5" borderId="0" xfId="0" quotePrefix="1" applyNumberFormat="1" applyFill="1" applyBorder="1" applyProtection="1">
      <protection locked="0"/>
    </xf>
    <xf numFmtId="164" fontId="2" fillId="3" borderId="5" xfId="0" applyNumberFormat="1" applyFont="1" applyFill="1" applyBorder="1" applyAlignment="1" applyProtection="1">
      <alignment horizontal="left"/>
      <protection locked="0"/>
    </xf>
    <xf numFmtId="164" fontId="2" fillId="3" borderId="6" xfId="0" applyNumberFormat="1" applyFont="1" applyFill="1" applyBorder="1" applyAlignment="1" applyProtection="1">
      <alignment horizontal="left"/>
      <protection locked="0"/>
    </xf>
    <xf numFmtId="164" fontId="2" fillId="3" borderId="1" xfId="0" applyNumberFormat="1" applyFont="1" applyFill="1" applyBorder="1" applyProtection="1">
      <protection locked="0"/>
    </xf>
    <xf numFmtId="164" fontId="0" fillId="5" borderId="0" xfId="0" applyNumberFormat="1" applyFill="1" applyBorder="1" applyProtection="1">
      <protection locked="0"/>
    </xf>
    <xf numFmtId="164" fontId="0" fillId="2" borderId="0" xfId="0" applyNumberFormat="1" applyFill="1" applyProtection="1">
      <protection locked="0"/>
    </xf>
    <xf numFmtId="0" fontId="12" fillId="7" borderId="5" xfId="0" applyFont="1" applyFill="1" applyBorder="1" applyAlignment="1" applyProtection="1">
      <alignment horizontal="left"/>
      <protection locked="0"/>
    </xf>
    <xf numFmtId="0" fontId="12" fillId="7" borderId="6" xfId="0" applyFont="1" applyFill="1" applyBorder="1" applyAlignment="1" applyProtection="1">
      <alignment horizontal="left"/>
      <protection locked="0"/>
    </xf>
    <xf numFmtId="164" fontId="12" fillId="8" borderId="1" xfId="0" applyNumberFormat="1" applyFont="1" applyFill="1" applyBorder="1" applyProtection="1">
      <protection locked="0"/>
    </xf>
    <xf numFmtId="164" fontId="12" fillId="7" borderId="5" xfId="0" applyNumberFormat="1" applyFont="1" applyFill="1" applyBorder="1" applyAlignment="1" applyProtection="1">
      <alignment horizontal="left"/>
      <protection locked="0"/>
    </xf>
    <xf numFmtId="164" fontId="12" fillId="7" borderId="6" xfId="0" applyNumberFormat="1" applyFont="1" applyFill="1" applyBorder="1" applyAlignment="1" applyProtection="1">
      <alignment horizontal="left"/>
      <protection locked="0"/>
    </xf>
    <xf numFmtId="0" fontId="12" fillId="8" borderId="1" xfId="0" applyNumberFormat="1" applyFont="1" applyFill="1" applyBorder="1" applyProtection="1">
      <protection locked="0"/>
    </xf>
    <xf numFmtId="0" fontId="0" fillId="2" borderId="0" xfId="0" applyNumberFormat="1" applyFill="1" applyProtection="1">
      <protection locked="0"/>
    </xf>
    <xf numFmtId="9" fontId="12" fillId="8" borderId="1" xfId="2" applyFont="1" applyFill="1" applyBorder="1" applyProtection="1">
      <protection locked="0"/>
    </xf>
    <xf numFmtId="165" fontId="0" fillId="2" borderId="0" xfId="0" applyNumberFormat="1" applyFill="1" applyProtection="1">
      <protection locked="0"/>
    </xf>
    <xf numFmtId="0" fontId="0" fillId="5" borderId="0" xfId="0" applyFill="1" applyProtection="1">
      <protection locked="0"/>
    </xf>
    <xf numFmtId="0" fontId="0" fillId="3" borderId="1" xfId="0" applyFill="1" applyBorder="1" applyProtection="1">
      <protection locked="0"/>
    </xf>
    <xf numFmtId="0" fontId="12" fillId="7" borderId="1" xfId="0" applyFont="1" applyFill="1" applyBorder="1" applyAlignment="1" applyProtection="1">
      <alignment horizontal="right"/>
      <protection locked="0"/>
    </xf>
    <xf numFmtId="164" fontId="12" fillId="7" borderId="1" xfId="0" applyNumberFormat="1" applyFont="1" applyFill="1" applyBorder="1" applyAlignment="1" applyProtection="1">
      <alignment horizontal="right"/>
      <protection locked="0"/>
    </xf>
    <xf numFmtId="0" fontId="12" fillId="7" borderId="1" xfId="0" applyFont="1" applyFill="1" applyBorder="1" applyProtection="1">
      <protection locked="0"/>
    </xf>
    <xf numFmtId="164" fontId="0" fillId="5" borderId="0" xfId="0" applyNumberFormat="1" applyFill="1" applyProtection="1">
      <protection locked="0"/>
    </xf>
    <xf numFmtId="164" fontId="2" fillId="3" borderId="8" xfId="0" applyNumberFormat="1" applyFont="1" applyFill="1" applyBorder="1" applyAlignment="1" applyProtection="1">
      <alignment horizontal="left"/>
      <protection locked="0"/>
    </xf>
    <xf numFmtId="10" fontId="12" fillId="8" borderId="1" xfId="0" applyNumberFormat="1" applyFont="1" applyFill="1" applyBorder="1" applyProtection="1">
      <protection locked="0"/>
    </xf>
    <xf numFmtId="9" fontId="3" fillId="5" borderId="0" xfId="2" applyFont="1" applyFill="1" applyBorder="1" applyProtection="1">
      <protection locked="0"/>
    </xf>
    <xf numFmtId="164" fontId="0" fillId="2" borderId="0" xfId="0" applyNumberFormat="1" applyFill="1" applyBorder="1" applyProtection="1">
      <protection locked="0"/>
    </xf>
    <xf numFmtId="10" fontId="12" fillId="6" borderId="1" xfId="2" applyNumberFormat="1" applyFont="1" applyFill="1" applyBorder="1" applyProtection="1">
      <protection hidden="1"/>
    </xf>
    <xf numFmtId="164" fontId="12" fillId="6" borderId="1" xfId="1" applyNumberFormat="1" applyFont="1" applyFill="1" applyBorder="1" applyProtection="1">
      <protection hidden="1"/>
    </xf>
    <xf numFmtId="164" fontId="12" fillId="6" borderId="1" xfId="0" applyNumberFormat="1" applyFont="1" applyFill="1" applyBorder="1" applyProtection="1">
      <protection hidden="1"/>
    </xf>
    <xf numFmtId="164" fontId="12" fillId="6" borderId="7" xfId="0" applyNumberFormat="1" applyFont="1" applyFill="1" applyBorder="1" applyProtection="1">
      <protection hidden="1"/>
    </xf>
    <xf numFmtId="9" fontId="12" fillId="4" borderId="1" xfId="0" applyNumberFormat="1" applyFont="1" applyFill="1" applyBorder="1" applyProtection="1">
      <protection hidden="1"/>
    </xf>
    <xf numFmtId="9" fontId="11" fillId="4" borderId="1" xfId="2" applyFont="1" applyFill="1" applyBorder="1" applyProtection="1">
      <protection hidden="1"/>
    </xf>
    <xf numFmtId="0" fontId="12" fillId="6" borderId="1" xfId="1" applyNumberFormat="1" applyFont="1" applyFill="1" applyBorder="1" applyProtection="1">
      <protection hidden="1"/>
    </xf>
    <xf numFmtId="165" fontId="12" fillId="6" borderId="1" xfId="0" applyNumberFormat="1" applyFont="1" applyFill="1" applyBorder="1" applyProtection="1">
      <protection hidden="1"/>
    </xf>
    <xf numFmtId="10" fontId="12" fillId="6" borderId="1" xfId="0" applyNumberFormat="1" applyFont="1" applyFill="1" applyBorder="1" applyProtection="1">
      <protection hidden="1"/>
    </xf>
    <xf numFmtId="0" fontId="9" fillId="4" borderId="0" xfId="0" applyFont="1" applyFill="1" applyBorder="1" applyAlignment="1" applyProtection="1">
      <alignment horizontal="center" vertical="center"/>
      <protection hidden="1"/>
    </xf>
    <xf numFmtId="9" fontId="10" fillId="4" borderId="0" xfId="2" applyFont="1" applyFill="1" applyAlignment="1" applyProtection="1">
      <alignment horizontal="center" vertical="center"/>
      <protection hidden="1"/>
    </xf>
  </cellXfs>
  <cellStyles count="43">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tabSelected="1" topLeftCell="B7" zoomScale="125" zoomScaleNormal="125" zoomScalePageLayoutView="125" workbookViewId="0">
      <selection activeCell="F17" sqref="F17"/>
    </sheetView>
  </sheetViews>
  <sheetFormatPr baseColWidth="10" defaultRowHeight="15" x14ac:dyDescent="0"/>
  <cols>
    <col min="1" max="1" width="2.83203125" style="6" customWidth="1"/>
    <col min="2" max="2" width="24.5" style="6" customWidth="1"/>
    <col min="3" max="3" width="14.33203125" style="6" customWidth="1"/>
    <col min="4" max="4" width="12.6640625" style="6" customWidth="1"/>
    <col min="5" max="6" width="14.33203125" style="6" customWidth="1"/>
    <col min="7" max="7" width="16.6640625" style="6" customWidth="1"/>
    <col min="8" max="8" width="12.6640625" style="6" customWidth="1"/>
    <col min="9" max="9" width="10.5" style="6" customWidth="1"/>
    <col min="10" max="10" width="30.33203125" style="6" customWidth="1"/>
    <col min="11" max="16384" width="10.83203125" style="6"/>
  </cols>
  <sheetData>
    <row r="1" spans="1:15">
      <c r="A1" s="1"/>
      <c r="B1" s="2" t="s">
        <v>38</v>
      </c>
      <c r="C1" s="2"/>
      <c r="D1" s="3"/>
      <c r="E1" s="3"/>
      <c r="F1" s="3"/>
      <c r="G1" s="3"/>
      <c r="H1" s="3"/>
      <c r="I1" s="4"/>
      <c r="J1" s="5"/>
    </row>
    <row r="2" spans="1:15">
      <c r="A2" s="7"/>
      <c r="B2" s="8"/>
      <c r="C2" s="8"/>
      <c r="D2" s="4"/>
      <c r="E2" s="4"/>
      <c r="F2" s="4"/>
      <c r="G2" s="4"/>
      <c r="H2" s="4"/>
      <c r="I2" s="4"/>
      <c r="J2" s="5"/>
    </row>
    <row r="3" spans="1:15" ht="18">
      <c r="A3" s="7"/>
      <c r="B3" s="9" t="s">
        <v>16</v>
      </c>
      <c r="C3" s="8"/>
      <c r="D3" s="4"/>
      <c r="E3" s="4"/>
      <c r="F3" s="4"/>
      <c r="G3" s="4"/>
      <c r="H3" s="4"/>
      <c r="I3" s="4"/>
      <c r="J3" s="5"/>
    </row>
    <row r="4" spans="1:15" ht="18">
      <c r="A4" s="7"/>
      <c r="B4" s="10" t="s">
        <v>8</v>
      </c>
      <c r="C4" s="8"/>
      <c r="D4" s="4"/>
      <c r="E4" s="4"/>
      <c r="F4" s="4"/>
      <c r="G4" s="4"/>
      <c r="H4" s="4"/>
      <c r="I4" s="4"/>
      <c r="J4" s="5"/>
    </row>
    <row r="5" spans="1:15" ht="18">
      <c r="A5" s="7"/>
      <c r="B5" s="11" t="s">
        <v>7</v>
      </c>
      <c r="C5" s="8"/>
      <c r="D5" s="4"/>
      <c r="E5" s="4"/>
      <c r="F5" s="4"/>
      <c r="G5" s="4"/>
      <c r="H5" s="4"/>
      <c r="I5" s="4"/>
      <c r="J5" s="5"/>
    </row>
    <row r="6" spans="1:15">
      <c r="A6" s="7"/>
      <c r="B6" s="4"/>
      <c r="C6" s="4"/>
      <c r="D6" s="4"/>
      <c r="E6" s="4"/>
      <c r="F6" s="4"/>
      <c r="G6" s="4"/>
      <c r="H6" s="4"/>
      <c r="I6" s="4"/>
      <c r="J6" s="5"/>
    </row>
    <row r="7" spans="1:15">
      <c r="A7" s="7"/>
      <c r="B7" s="12" t="s">
        <v>28</v>
      </c>
      <c r="C7" s="13"/>
      <c r="D7" s="14"/>
      <c r="E7" s="15"/>
      <c r="F7" s="16" t="s">
        <v>30</v>
      </c>
      <c r="G7" s="17"/>
      <c r="H7" s="18"/>
      <c r="I7" s="19"/>
      <c r="J7" s="5"/>
      <c r="L7" s="20"/>
      <c r="M7" s="20"/>
      <c r="N7" s="20"/>
      <c r="O7" s="20"/>
    </row>
    <row r="8" spans="1:15">
      <c r="A8" s="7"/>
      <c r="B8" s="21" t="s">
        <v>31</v>
      </c>
      <c r="C8" s="22"/>
      <c r="D8" s="23">
        <v>66</v>
      </c>
      <c r="E8" s="19"/>
      <c r="F8" s="24" t="s">
        <v>12</v>
      </c>
      <c r="G8" s="25"/>
      <c r="H8" s="26">
        <v>25</v>
      </c>
      <c r="I8" s="19"/>
      <c r="J8" s="5"/>
      <c r="L8" s="20"/>
      <c r="M8" s="27"/>
      <c r="N8" s="20"/>
      <c r="O8" s="20"/>
    </row>
    <row r="9" spans="1:15">
      <c r="A9" s="7"/>
      <c r="B9" s="21" t="s">
        <v>4</v>
      </c>
      <c r="C9" s="22"/>
      <c r="D9" s="26">
        <v>23</v>
      </c>
      <c r="E9" s="19"/>
      <c r="F9" s="24" t="s">
        <v>9</v>
      </c>
      <c r="G9" s="25"/>
      <c r="H9" s="26">
        <v>20</v>
      </c>
      <c r="I9" s="19"/>
      <c r="J9" s="5"/>
      <c r="L9" s="20"/>
      <c r="M9" s="27"/>
      <c r="N9" s="20"/>
      <c r="O9" s="20"/>
    </row>
    <row r="10" spans="1:15">
      <c r="A10" s="7"/>
      <c r="B10" s="21" t="s">
        <v>32</v>
      </c>
      <c r="C10" s="22"/>
      <c r="D10" s="46">
        <v>3</v>
      </c>
      <c r="E10" s="19"/>
      <c r="F10" s="24" t="s">
        <v>29</v>
      </c>
      <c r="G10" s="25"/>
      <c r="H10" s="28">
        <v>0.2</v>
      </c>
      <c r="I10" s="19"/>
      <c r="J10" s="5"/>
      <c r="L10" s="20"/>
      <c r="M10" s="29"/>
      <c r="N10" s="20"/>
      <c r="O10" s="20"/>
    </row>
    <row r="11" spans="1:15">
      <c r="A11" s="7"/>
      <c r="B11" s="21" t="s">
        <v>33</v>
      </c>
      <c r="C11" s="22"/>
      <c r="D11" s="42">
        <f>D8*12</f>
        <v>792</v>
      </c>
      <c r="E11" s="19"/>
      <c r="F11" s="24" t="s">
        <v>10</v>
      </c>
      <c r="G11" s="25"/>
      <c r="H11" s="23">
        <v>3</v>
      </c>
      <c r="I11" s="19"/>
      <c r="J11" s="5"/>
      <c r="L11" s="20"/>
      <c r="M11" s="20"/>
      <c r="N11" s="20"/>
      <c r="O11" s="20"/>
    </row>
    <row r="12" spans="1:15">
      <c r="A12" s="7"/>
      <c r="B12" s="21" t="s">
        <v>34</v>
      </c>
      <c r="C12" s="22"/>
      <c r="D12" s="42">
        <f>D11*D10</f>
        <v>2376</v>
      </c>
      <c r="E12" s="19"/>
      <c r="F12" s="24" t="s">
        <v>11</v>
      </c>
      <c r="G12" s="25"/>
      <c r="H12" s="26">
        <v>23.6</v>
      </c>
      <c r="I12" s="19"/>
      <c r="J12" s="5"/>
      <c r="L12" s="20"/>
      <c r="M12" s="20"/>
      <c r="N12" s="20"/>
      <c r="O12" s="20"/>
    </row>
    <row r="13" spans="1:15">
      <c r="A13" s="7"/>
      <c r="B13" s="21" t="s">
        <v>35</v>
      </c>
      <c r="C13" s="22"/>
      <c r="D13" s="42">
        <f>D11*D9</f>
        <v>18216</v>
      </c>
      <c r="E13" s="19"/>
      <c r="F13" s="24" t="s">
        <v>13</v>
      </c>
      <c r="G13" s="25"/>
      <c r="H13" s="42">
        <f>(H11/H12)*(H8*H9*H10)</f>
        <v>12.711864406779661</v>
      </c>
      <c r="I13" s="19"/>
      <c r="J13" s="5"/>
      <c r="L13" s="20"/>
      <c r="M13" s="20"/>
      <c r="N13" s="20"/>
      <c r="O13" s="20"/>
    </row>
    <row r="14" spans="1:15">
      <c r="A14" s="7"/>
      <c r="B14" s="21" t="s">
        <v>36</v>
      </c>
      <c r="C14" s="22"/>
      <c r="D14" s="42">
        <f>D12*D9</f>
        <v>54648</v>
      </c>
      <c r="E14" s="19"/>
      <c r="F14" s="24" t="s">
        <v>14</v>
      </c>
      <c r="G14" s="25"/>
      <c r="H14" s="47">
        <f>H13*D9</f>
        <v>292.37288135593218</v>
      </c>
      <c r="I14" s="19"/>
      <c r="L14" s="20"/>
      <c r="M14" s="20"/>
      <c r="N14" s="20"/>
      <c r="O14" s="20"/>
    </row>
    <row r="15" spans="1:15">
      <c r="A15" s="7"/>
      <c r="B15" s="4"/>
      <c r="C15" s="4"/>
      <c r="D15" s="19"/>
      <c r="E15" s="19"/>
      <c r="F15" s="24" t="s">
        <v>17</v>
      </c>
      <c r="G15" s="25"/>
      <c r="H15" s="42">
        <f>H14*12</f>
        <v>3508.4745762711864</v>
      </c>
      <c r="I15" s="19"/>
      <c r="L15" s="20"/>
      <c r="M15" s="20"/>
      <c r="N15" s="20"/>
      <c r="O15" s="20"/>
    </row>
    <row r="16" spans="1:15">
      <c r="A16" s="7"/>
      <c r="B16" s="30"/>
      <c r="C16" s="30"/>
      <c r="D16" s="30"/>
      <c r="E16" s="19"/>
      <c r="F16" s="30"/>
      <c r="G16" s="30"/>
      <c r="H16" s="30"/>
      <c r="I16" s="19" t="s">
        <v>15</v>
      </c>
      <c r="J16" s="20"/>
      <c r="K16" s="20"/>
      <c r="L16" s="20"/>
      <c r="M16" s="20"/>
      <c r="N16" s="20"/>
      <c r="O16" s="20"/>
    </row>
    <row r="17" spans="1:15">
      <c r="A17" s="7"/>
      <c r="B17" s="31"/>
      <c r="C17" s="32" t="s">
        <v>3</v>
      </c>
      <c r="D17" s="33" t="s">
        <v>0</v>
      </c>
      <c r="E17" s="33" t="s">
        <v>1</v>
      </c>
      <c r="F17" s="33" t="s">
        <v>2</v>
      </c>
      <c r="G17" s="19"/>
      <c r="H17" s="19"/>
      <c r="I17" s="19"/>
      <c r="J17" s="20"/>
      <c r="K17" s="20"/>
      <c r="L17" s="20"/>
      <c r="M17" s="20"/>
      <c r="N17" s="20"/>
      <c r="O17" s="20"/>
    </row>
    <row r="18" spans="1:15">
      <c r="A18" s="4"/>
      <c r="B18" s="34" t="s">
        <v>6</v>
      </c>
      <c r="C18" s="23">
        <v>1028574</v>
      </c>
      <c r="D18" s="23">
        <v>1383856</v>
      </c>
      <c r="E18" s="23">
        <v>1887467</v>
      </c>
      <c r="F18" s="23">
        <v>2587508</v>
      </c>
      <c r="G18" s="30"/>
      <c r="H18" s="30"/>
      <c r="I18" s="19"/>
      <c r="J18" s="20"/>
      <c r="K18" s="20"/>
      <c r="L18" s="20"/>
      <c r="M18" s="20"/>
      <c r="N18" s="20"/>
      <c r="O18" s="20"/>
    </row>
    <row r="19" spans="1:15">
      <c r="A19" s="4"/>
      <c r="B19" s="34" t="s">
        <v>27</v>
      </c>
      <c r="C19" s="40">
        <v>0</v>
      </c>
      <c r="D19" s="40">
        <f>((D18-((1+D28)*C18)))/C18</f>
        <v>9.541219202507549E-2</v>
      </c>
      <c r="E19" s="40">
        <f>((E18-((1+D28)*D18)))/D18</f>
        <v>0.11391864471447896</v>
      </c>
      <c r="F19" s="40">
        <f>((F18-((1+D28)*E18)))/E18</f>
        <v>0.1208891334259089</v>
      </c>
      <c r="G19" s="19"/>
      <c r="H19" s="19"/>
      <c r="I19" s="19"/>
      <c r="M19" s="20"/>
      <c r="N19" s="20"/>
      <c r="O19" s="20"/>
    </row>
    <row r="20" spans="1:15">
      <c r="A20" s="4"/>
      <c r="B20" s="34" t="s">
        <v>26</v>
      </c>
      <c r="C20" s="41">
        <v>0</v>
      </c>
      <c r="D20" s="42">
        <f>D19*C18</f>
        <v>98138.5</v>
      </c>
      <c r="E20" s="42">
        <f t="shared" ref="E20:F20" si="0">E19*D18</f>
        <v>157647</v>
      </c>
      <c r="F20" s="42">
        <f t="shared" si="0"/>
        <v>228174.25</v>
      </c>
      <c r="G20" s="19"/>
      <c r="H20" s="19"/>
      <c r="I20" s="19"/>
      <c r="M20" s="20"/>
      <c r="N20" s="20"/>
      <c r="O20" s="20"/>
    </row>
    <row r="21" spans="1:15">
      <c r="A21" s="4"/>
      <c r="B21" s="34" t="s">
        <v>18</v>
      </c>
      <c r="C21" s="42">
        <v>0</v>
      </c>
      <c r="D21" s="42">
        <f>$H$15</f>
        <v>3508.4745762711864</v>
      </c>
      <c r="E21" s="42">
        <f>$H$15</f>
        <v>3508.4745762711864</v>
      </c>
      <c r="F21" s="42">
        <f>$H$15</f>
        <v>3508.4745762711864</v>
      </c>
      <c r="G21" s="19"/>
      <c r="H21" s="19"/>
      <c r="I21" s="19"/>
      <c r="M21" s="20"/>
      <c r="N21" s="20"/>
      <c r="O21" s="20"/>
    </row>
    <row r="22" spans="1:15">
      <c r="A22" s="4"/>
      <c r="B22" s="34" t="s">
        <v>20</v>
      </c>
      <c r="C22" s="42">
        <f>SUM(C20:C21)</f>
        <v>0</v>
      </c>
      <c r="D22" s="42">
        <f t="shared" ref="D22:F22" si="1">SUM(D20:D21)</f>
        <v>101646.97457627118</v>
      </c>
      <c r="E22" s="42">
        <f t="shared" si="1"/>
        <v>161155.4745762712</v>
      </c>
      <c r="F22" s="43">
        <f t="shared" si="1"/>
        <v>231682.7245762712</v>
      </c>
      <c r="G22" s="19"/>
      <c r="H22" s="19"/>
      <c r="I22" s="19"/>
      <c r="M22" s="20"/>
      <c r="N22" s="20"/>
      <c r="O22" s="20"/>
    </row>
    <row r="23" spans="1:15">
      <c r="A23" s="30"/>
      <c r="B23" s="34" t="s">
        <v>5</v>
      </c>
      <c r="C23" s="44">
        <v>0</v>
      </c>
      <c r="D23" s="45">
        <f>(D22-$D$13)/$D$13</f>
        <v>4.5800930268045228</v>
      </c>
      <c r="E23" s="45">
        <f>($E$22-$D$13)/$D$13</f>
        <v>7.8469188941738688</v>
      </c>
      <c r="F23" s="45">
        <f>($F$22-$D$13)/$D$13</f>
        <v>11.718638810730742</v>
      </c>
      <c r="G23" s="35"/>
      <c r="H23" s="35"/>
      <c r="I23" s="35" t="s">
        <v>15</v>
      </c>
      <c r="M23" s="20"/>
      <c r="N23" s="20"/>
      <c r="O23" s="20"/>
    </row>
    <row r="24" spans="1:15">
      <c r="A24" s="30"/>
      <c r="B24" s="30"/>
      <c r="C24" s="30"/>
      <c r="D24" s="35"/>
      <c r="E24" s="35"/>
      <c r="F24" s="35"/>
      <c r="G24" s="35"/>
      <c r="H24" s="35"/>
      <c r="I24" s="35"/>
      <c r="M24" s="20"/>
      <c r="N24" s="20"/>
      <c r="O24" s="20"/>
    </row>
    <row r="25" spans="1:15">
      <c r="A25" s="30"/>
      <c r="B25" s="16" t="s">
        <v>21</v>
      </c>
      <c r="C25" s="36"/>
      <c r="D25" s="17"/>
      <c r="E25" s="30"/>
      <c r="F25" s="30"/>
      <c r="G25" s="30"/>
      <c r="H25" s="30"/>
      <c r="I25" s="35"/>
      <c r="M25" s="20"/>
      <c r="N25" s="20"/>
      <c r="O25" s="20"/>
    </row>
    <row r="26" spans="1:15">
      <c r="A26" s="30"/>
      <c r="B26" s="24" t="s">
        <v>22</v>
      </c>
      <c r="C26" s="25"/>
      <c r="D26" s="23">
        <f>C18</f>
        <v>1028574</v>
      </c>
      <c r="E26" s="30"/>
      <c r="F26" s="49" t="s">
        <v>37</v>
      </c>
      <c r="G26" s="49"/>
      <c r="H26" s="50">
        <f>(SUM(D22:F22)-D14)/D14</f>
        <v>8.0485502439030441</v>
      </c>
      <c r="I26" s="35"/>
      <c r="M26" s="20"/>
      <c r="N26" s="20"/>
      <c r="O26" s="20"/>
    </row>
    <row r="27" spans="1:15">
      <c r="A27" s="30"/>
      <c r="B27" s="24" t="s">
        <v>23</v>
      </c>
      <c r="C27" s="25"/>
      <c r="D27" s="23">
        <v>1383856</v>
      </c>
      <c r="E27" s="30"/>
      <c r="F27" s="49"/>
      <c r="G27" s="49"/>
      <c r="H27" s="50"/>
      <c r="I27" s="35"/>
      <c r="M27" s="20"/>
      <c r="N27" s="20"/>
      <c r="O27" s="20"/>
    </row>
    <row r="28" spans="1:15">
      <c r="A28" s="30"/>
      <c r="B28" s="24" t="s">
        <v>24</v>
      </c>
      <c r="C28" s="25"/>
      <c r="D28" s="37">
        <v>0.25</v>
      </c>
      <c r="E28" s="30"/>
      <c r="F28" s="35"/>
      <c r="G28" s="35"/>
      <c r="H28" s="38"/>
      <c r="I28" s="35"/>
      <c r="M28" s="20"/>
      <c r="N28" s="20"/>
      <c r="O28" s="20"/>
    </row>
    <row r="29" spans="1:15">
      <c r="A29" s="30"/>
      <c r="B29" s="24" t="s">
        <v>25</v>
      </c>
      <c r="C29" s="25"/>
      <c r="D29" s="48">
        <f>(D27-(D26*(1+D28)))/D26</f>
        <v>9.541219202507549E-2</v>
      </c>
      <c r="E29" s="35"/>
      <c r="F29" s="30"/>
      <c r="G29" s="30"/>
      <c r="H29" s="30"/>
      <c r="I29" s="35"/>
      <c r="J29" s="20"/>
      <c r="K29" s="20"/>
      <c r="L29" s="20"/>
      <c r="M29" s="20"/>
      <c r="N29" s="20"/>
      <c r="O29" s="20"/>
    </row>
    <row r="30" spans="1:15">
      <c r="A30" s="30"/>
      <c r="B30" s="24" t="s">
        <v>26</v>
      </c>
      <c r="C30" s="25"/>
      <c r="D30" s="42">
        <f>D29*D26</f>
        <v>98138.5</v>
      </c>
      <c r="E30" s="35"/>
      <c r="F30" s="30"/>
      <c r="G30" s="30"/>
      <c r="H30" s="30"/>
      <c r="I30" s="35"/>
      <c r="J30" s="20"/>
      <c r="K30" s="20"/>
      <c r="L30" s="20"/>
      <c r="M30" s="20"/>
      <c r="N30" s="20"/>
      <c r="O30" s="20"/>
    </row>
    <row r="31" spans="1:15">
      <c r="A31" s="30"/>
      <c r="B31" s="24" t="s">
        <v>19</v>
      </c>
      <c r="C31" s="25"/>
      <c r="D31" s="42">
        <f>SUM(D20:F20)</f>
        <v>483959.75</v>
      </c>
      <c r="E31" s="35"/>
      <c r="F31" s="30"/>
      <c r="G31" s="30"/>
      <c r="H31" s="30"/>
      <c r="I31" s="35"/>
      <c r="J31" s="20"/>
      <c r="K31" s="20"/>
      <c r="L31" s="20"/>
      <c r="M31" s="20"/>
      <c r="N31" s="20"/>
      <c r="O31" s="20"/>
    </row>
    <row r="32" spans="1:15">
      <c r="A32" s="30"/>
      <c r="B32" s="30"/>
      <c r="C32" s="30"/>
      <c r="D32" s="35"/>
      <c r="E32" s="35"/>
      <c r="F32" s="30"/>
      <c r="G32" s="30"/>
      <c r="H32" s="30"/>
      <c r="I32" s="35"/>
      <c r="J32" s="20"/>
      <c r="K32" s="20"/>
      <c r="L32" s="20"/>
      <c r="M32" s="20"/>
      <c r="N32" s="20"/>
      <c r="O32" s="20"/>
    </row>
    <row r="33" spans="5:15">
      <c r="E33" s="39"/>
      <c r="I33" s="20"/>
      <c r="J33" s="20"/>
      <c r="K33" s="20"/>
      <c r="L33" s="20"/>
      <c r="M33" s="20"/>
      <c r="N33" s="20"/>
      <c r="O33" s="20"/>
    </row>
  </sheetData>
  <sheetProtection sheet="1" objects="1" scenarios="1"/>
  <mergeCells count="27">
    <mergeCell ref="H26:H27"/>
    <mergeCell ref="F7:G7"/>
    <mergeCell ref="F8:G8"/>
    <mergeCell ref="F9:G9"/>
    <mergeCell ref="F10:G10"/>
    <mergeCell ref="F11:G11"/>
    <mergeCell ref="F12:G12"/>
    <mergeCell ref="F13:G13"/>
    <mergeCell ref="F14:G14"/>
    <mergeCell ref="F15:G15"/>
    <mergeCell ref="B12:C12"/>
    <mergeCell ref="B31:C31"/>
    <mergeCell ref="B13:C13"/>
    <mergeCell ref="B14:C14"/>
    <mergeCell ref="F26:G27"/>
    <mergeCell ref="B30:C30"/>
    <mergeCell ref="B25:D25"/>
    <mergeCell ref="B26:C26"/>
    <mergeCell ref="B27:C27"/>
    <mergeCell ref="B28:C28"/>
    <mergeCell ref="B29:C29"/>
    <mergeCell ref="B1:C1"/>
    <mergeCell ref="B7:D7"/>
    <mergeCell ref="B8:C8"/>
    <mergeCell ref="B10:C10"/>
    <mergeCell ref="B11:C11"/>
    <mergeCell ref="B9:C9"/>
  </mergeCells>
  <phoneticPr fontId="8" type="noConversion"/>
  <pageMargins left="0.75" right="0.75" top="1" bottom="1" header="0.5" footer="0.5"/>
  <pageSetup orientation="portrait" horizontalDpi="4294967292" verticalDpi="4294967292"/>
  <ignoredErrors>
    <ignoredError sqref="C22" formulaRange="1"/>
  </ignoredErrors>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Valeriana</dc:creator>
  <cp:lastModifiedBy>Vania Valeriana</cp:lastModifiedBy>
  <dcterms:created xsi:type="dcterms:W3CDTF">2017-01-03T23:21:28Z</dcterms:created>
  <dcterms:modified xsi:type="dcterms:W3CDTF">2017-01-09T21:50:57Z</dcterms:modified>
</cp:coreProperties>
</file>